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10"/>
  </bookViews>
  <sheets>
    <sheet name="Лист1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6" l="1"/>
  <c r="H30" i="6"/>
  <c r="I30" i="6" s="1"/>
  <c r="J30" i="6"/>
  <c r="K30" i="6"/>
  <c r="H32" i="6"/>
  <c r="I32" i="6"/>
  <c r="J32" i="6"/>
  <c r="K32" i="6"/>
  <c r="H33" i="6"/>
  <c r="I33" i="6"/>
  <c r="J33" i="6"/>
  <c r="K33" i="6"/>
  <c r="H34" i="6"/>
  <c r="I34" i="6"/>
  <c r="J34" i="6"/>
  <c r="K34" i="6"/>
  <c r="H35" i="6"/>
  <c r="I35" i="6"/>
  <c r="J35" i="6"/>
  <c r="K35" i="6"/>
  <c r="H36" i="6"/>
  <c r="I36" i="6"/>
  <c r="J36" i="6"/>
  <c r="K36" i="6"/>
  <c r="H37" i="6"/>
  <c r="I37" i="6"/>
  <c r="J37" i="6"/>
  <c r="K37" i="6"/>
  <c r="C29" i="6"/>
  <c r="K29" i="6" s="1"/>
  <c r="D29" i="6"/>
  <c r="C30" i="6"/>
  <c r="D30" i="6"/>
  <c r="C31" i="6"/>
  <c r="H31" i="6" s="1"/>
  <c r="I31" i="6" s="1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28" i="6"/>
  <c r="I28" i="6" s="1"/>
  <c r="J28" i="6" l="1"/>
  <c r="K28" i="6"/>
  <c r="K31" i="6"/>
  <c r="H29" i="6"/>
  <c r="I29" i="6" s="1"/>
  <c r="D28" i="6"/>
  <c r="H28" i="6"/>
  <c r="J31" i="6"/>
  <c r="F28" i="6"/>
  <c r="E32" i="6"/>
  <c r="E31" i="6"/>
  <c r="F37" i="6"/>
  <c r="E37" i="6" s="1"/>
  <c r="F36" i="6"/>
  <c r="E36" i="6" s="1"/>
  <c r="F35" i="6"/>
  <c r="E35" i="6" s="1"/>
  <c r="F34" i="6"/>
  <c r="E34" i="6" s="1"/>
  <c r="F33" i="6"/>
  <c r="E33" i="6" s="1"/>
  <c r="F32" i="6"/>
  <c r="F31" i="6"/>
  <c r="F30" i="6"/>
  <c r="E30" i="6" s="1"/>
  <c r="F29" i="6"/>
  <c r="E29" i="6" s="1"/>
  <c r="E28" i="6" l="1"/>
  <c r="C12" i="6"/>
  <c r="D12" i="6" s="1"/>
  <c r="K12" i="6"/>
  <c r="C13" i="6"/>
  <c r="D13" i="6" s="1"/>
  <c r="C14" i="6"/>
  <c r="D14" i="6" s="1"/>
  <c r="C15" i="6"/>
  <c r="F15" i="6" s="1"/>
  <c r="E15" i="6" s="1"/>
  <c r="D15" i="6"/>
  <c r="H15" i="6" s="1"/>
  <c r="I15" i="6" s="1"/>
  <c r="J15" i="6"/>
  <c r="K15" i="6"/>
  <c r="C16" i="6"/>
  <c r="C17" i="6"/>
  <c r="D17" i="6"/>
  <c r="G17" i="6" s="1"/>
  <c r="E17" i="6"/>
  <c r="F17" i="6"/>
  <c r="H17" i="6"/>
  <c r="I17" i="6"/>
  <c r="J17" i="6"/>
  <c r="K17" i="6"/>
  <c r="C18" i="6"/>
  <c r="D18" i="6" s="1"/>
  <c r="K18" i="6"/>
  <c r="C19" i="6"/>
  <c r="D19" i="6"/>
  <c r="G19" i="6" s="1"/>
  <c r="E19" i="6"/>
  <c r="F19" i="6"/>
  <c r="H19" i="6"/>
  <c r="I19" i="6"/>
  <c r="J19" i="6"/>
  <c r="K19" i="6"/>
  <c r="C20" i="6"/>
  <c r="D20" i="6" s="1"/>
  <c r="C11" i="6"/>
  <c r="K11" i="6" s="1"/>
  <c r="D11" i="6" l="1"/>
  <c r="I11" i="6"/>
  <c r="F13" i="6"/>
  <c r="E13" i="6" s="1"/>
  <c r="H11" i="6"/>
  <c r="H13" i="6"/>
  <c r="K13" i="6"/>
  <c r="J11" i="6"/>
  <c r="J13" i="6"/>
  <c r="F11" i="6"/>
  <c r="E11" i="6" s="1"/>
  <c r="K14" i="6"/>
  <c r="I13" i="6"/>
  <c r="L15" i="6"/>
  <c r="J20" i="6"/>
  <c r="L19" i="6"/>
  <c r="J18" i="6"/>
  <c r="L17" i="6"/>
  <c r="J16" i="6"/>
  <c r="F16" i="6"/>
  <c r="J14" i="6"/>
  <c r="F14" i="6"/>
  <c r="E14" i="6" s="1"/>
  <c r="F12" i="6"/>
  <c r="I12" i="6" s="1"/>
  <c r="I20" i="6"/>
  <c r="I18" i="6"/>
  <c r="E18" i="6"/>
  <c r="G18" i="6" s="1"/>
  <c r="I16" i="6"/>
  <c r="G15" i="6"/>
  <c r="I14" i="6"/>
  <c r="K20" i="6"/>
  <c r="F20" i="6"/>
  <c r="E20" i="6" s="1"/>
  <c r="F18" i="6"/>
  <c r="J12" i="6"/>
  <c r="H20" i="6"/>
  <c r="H18" i="6"/>
  <c r="H16" i="6"/>
  <c r="D16" i="6"/>
  <c r="H14" i="6"/>
  <c r="H12" i="6"/>
  <c r="K16" i="6"/>
  <c r="G32" i="6"/>
  <c r="G35" i="6"/>
  <c r="L35" i="6"/>
  <c r="G36" i="6"/>
  <c r="L13" i="6" l="1"/>
  <c r="G13" i="6"/>
  <c r="L11" i="6"/>
  <c r="L32" i="6"/>
  <c r="L14" i="6"/>
  <c r="G14" i="6"/>
  <c r="L20" i="6"/>
  <c r="G20" i="6"/>
  <c r="L16" i="6"/>
  <c r="E12" i="6"/>
  <c r="E16" i="6"/>
  <c r="G16" i="6" s="1"/>
  <c r="L18" i="6"/>
  <c r="G31" i="6"/>
  <c r="G34" i="6"/>
  <c r="L37" i="6"/>
  <c r="L36" i="6"/>
  <c r="L34" i="6"/>
  <c r="L33" i="6"/>
  <c r="L30" i="6" l="1"/>
  <c r="L29" i="6"/>
  <c r="L28" i="6"/>
  <c r="G12" i="6"/>
  <c r="L12" i="6"/>
  <c r="L31" i="6"/>
  <c r="G33" i="6"/>
  <c r="G37" i="6"/>
  <c r="G30" i="6"/>
  <c r="G29" i="6" l="1"/>
  <c r="G28" i="6"/>
  <c r="G11" i="6" l="1"/>
</calcChain>
</file>

<file path=xl/sharedStrings.xml><?xml version="1.0" encoding="utf-8"?>
<sst xmlns="http://schemas.openxmlformats.org/spreadsheetml/2006/main" count="35" uniqueCount="20">
  <si>
    <t>Налоги и соц. платежи за счет работника</t>
  </si>
  <si>
    <t>Обязательные пенсионные взносы (ОПВ) (6х10%)</t>
  </si>
  <si>
    <t>Индивидуальный подоходный налог (ИПН)                             ((6-7-9)х10%)</t>
  </si>
  <si>
    <t>Взносы на обязательное социальное медицинское страхование (ВОСМС)         (6х2%)</t>
  </si>
  <si>
    <t>Социальные отчисления (СО)                     ((6-7)х3,5%)</t>
  </si>
  <si>
    <t>Отчисления на обязательное социальное медицинское страхование (ООСМС)                    (6х3%)</t>
  </si>
  <si>
    <t>Сверка                    (6-7-8-9-5)</t>
  </si>
  <si>
    <t xml:space="preserve">ФИО </t>
  </si>
  <si>
    <r>
      <t xml:space="preserve">Настоящий образец документа представлен интернет-порталом </t>
    </r>
    <r>
      <rPr>
        <b/>
        <sz val="12"/>
        <color theme="8" tint="-0.249977111117893"/>
        <rFont val="Times New Roman"/>
        <family val="1"/>
        <charset val="204"/>
      </rPr>
      <t>https://profotchet.kz</t>
    </r>
    <r>
      <rPr>
        <b/>
        <sz val="12"/>
        <color rgb="FFFF0000"/>
        <rFont val="Times New Roman"/>
        <family val="1"/>
        <charset val="204"/>
      </rPr>
      <t xml:space="preserve"> в ознакомительных целях.</t>
    </r>
  </si>
  <si>
    <t>Фактический доход на руки</t>
  </si>
  <si>
    <t xml:space="preserve">Доход к начислению от обратного </t>
  </si>
  <si>
    <t>Налоги и соц.платежи за счет работодателя</t>
  </si>
  <si>
    <t>Социальный налог (СН)                                 ((6-7-9)х9,5%-11)</t>
  </si>
  <si>
    <t>платежей, исчисленных с помощью настоящей таблицы</t>
  </si>
  <si>
    <r>
      <rPr>
        <b/>
        <sz val="11"/>
        <color rgb="FFFF0000"/>
        <rFont val="Times New Roman"/>
        <family val="1"/>
        <charset val="204"/>
      </rPr>
      <t>Отказ от ответственности:</t>
    </r>
    <r>
      <rPr>
        <b/>
        <sz val="11"/>
        <color theme="8" tint="-0.249977111117893"/>
        <rFont val="Times New Roman"/>
        <family val="1"/>
        <charset val="204"/>
      </rPr>
      <t xml:space="preserve"> авторы не несут ответственности за полноту и точность расчета налогов и социальных </t>
    </r>
  </si>
  <si>
    <t>*заполнению подлежат только неокрашенные ячейки</t>
  </si>
  <si>
    <t>Обязательные пенсионные взносы работодателя (ОПВР)             (6х1.5%)</t>
  </si>
  <si>
    <t>Всего налогов и соц. платежей        (7+8+9+11 +12+13+14)</t>
  </si>
  <si>
    <t>Расчет заработной платы "от обратного" с вычетом 14 МРП в 2024 году</t>
  </si>
  <si>
    <t>Расчет заработной платы "от обратного" без вычета 14 МРП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</si>
</sst>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8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8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7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Protection="1">
      <protection locked="0"/>
    </xf>
    <xf numFmtId="17" fontId="1" fillId="0" borderId="1" xfId="0" applyNumberFormat="1" applyFont="1" applyFill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horizontal="center" wrapText="1"/>
      <protection locked="0"/>
    </xf>
    <xf numFmtId="4" fontId="1" fillId="0" borderId="0" xfId="0" applyNumberFormat="1" applyFont="1" applyFill="1" applyBorder="1" applyAlignment="1" applyProtection="1">
      <alignment horizontal="center" wrapText="1"/>
      <protection locked="0"/>
    </xf>
    <xf numFmtId="4" fontId="1" fillId="0" borderId="0" xfId="0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 applyFill="1" applyBorder="1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0" fillId="0" borderId="0" xfId="0" applyNumberFormat="1" applyProtection="1">
      <protection locked="0"/>
    </xf>
    <xf numFmtId="10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4" fontId="1" fillId="2" borderId="1" xfId="0" applyNumberFormat="1" applyFont="1" applyFill="1" applyBorder="1" applyProtection="1"/>
    <xf numFmtId="4" fontId="1" fillId="4" borderId="1" xfId="0" applyNumberFormat="1" applyFont="1" applyFill="1" applyBorder="1" applyAlignment="1" applyProtection="1">
      <alignment horizontal="center"/>
    </xf>
    <xf numFmtId="4" fontId="1" fillId="3" borderId="1" xfId="0" applyNumberFormat="1" applyFont="1" applyFill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9">
    <dxf>
      <font>
        <color rgb="FF980000"/>
      </font>
      <fill>
        <patternFill patternType="none"/>
      </fill>
    </dxf>
    <dxf>
      <font>
        <color rgb="FF1155CC"/>
      </font>
      <fill>
        <patternFill patternType="none"/>
      </fill>
    </dxf>
    <dxf>
      <font>
        <color rgb="FFB7B7B7"/>
      </font>
      <fill>
        <patternFill patternType="none"/>
      </fill>
    </dxf>
    <dxf>
      <font>
        <color rgb="FF980000"/>
      </font>
      <fill>
        <patternFill patternType="none"/>
      </fill>
    </dxf>
    <dxf>
      <font>
        <color rgb="FF1155CC"/>
      </font>
      <fill>
        <patternFill patternType="none"/>
      </fill>
    </dxf>
    <dxf>
      <font>
        <color rgb="FFB7B7B7"/>
      </font>
      <fill>
        <patternFill patternType="none"/>
      </fill>
    </dxf>
    <dxf>
      <font>
        <color rgb="FF980000"/>
      </font>
      <fill>
        <patternFill patternType="none"/>
      </fill>
    </dxf>
    <dxf>
      <font>
        <color rgb="FF1155CC"/>
      </font>
      <fill>
        <patternFill patternType="none"/>
      </fill>
    </dxf>
    <dxf>
      <font>
        <color rgb="FFB7B7B7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4</xdr:row>
      <xdr:rowOff>142875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18" t="30935" r="20282" b="41134"/>
        <a:stretch/>
      </xdr:blipFill>
      <xdr:spPr>
        <a:xfrm>
          <a:off x="0" y="0"/>
          <a:ext cx="330517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Normal="100" workbookViewId="0">
      <selection activeCell="B11" sqref="B11:B15"/>
    </sheetView>
  </sheetViews>
  <sheetFormatPr defaultRowHeight="15" x14ac:dyDescent="0.25"/>
  <cols>
    <col min="1" max="1" width="45.28515625" customWidth="1"/>
    <col min="2" max="2" width="14.7109375" customWidth="1"/>
    <col min="3" max="3" width="14.28515625" customWidth="1"/>
    <col min="4" max="4" width="14" customWidth="1"/>
    <col min="5" max="5" width="16.28515625" customWidth="1"/>
    <col min="6" max="6" width="15.28515625" customWidth="1"/>
    <col min="7" max="7" width="11.7109375" customWidth="1"/>
    <col min="8" max="8" width="12.7109375" customWidth="1"/>
    <col min="9" max="9" width="15" customWidth="1"/>
    <col min="10" max="11" width="15.28515625" customWidth="1"/>
    <col min="12" max="12" width="14.28515625" customWidth="1"/>
    <col min="13" max="13" width="9.85546875" style="20" bestFit="1" customWidth="1"/>
  </cols>
  <sheetData>
    <row r="1" spans="1:14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9"/>
      <c r="N1" s="1"/>
    </row>
    <row r="2" spans="1:14" ht="15.75" x14ac:dyDescent="0.25">
      <c r="A2" s="10"/>
      <c r="B2" s="10"/>
      <c r="C2" s="11" t="s">
        <v>8</v>
      </c>
      <c r="D2" s="10"/>
      <c r="E2" s="10"/>
      <c r="F2" s="10"/>
      <c r="G2" s="10"/>
      <c r="H2" s="10"/>
      <c r="I2" s="10"/>
      <c r="J2" s="10"/>
      <c r="K2" s="10"/>
      <c r="L2" s="10"/>
      <c r="M2" s="19"/>
      <c r="N2" s="1"/>
    </row>
    <row r="3" spans="1:14" x14ac:dyDescent="0.25">
      <c r="A3" s="10"/>
      <c r="B3" s="10"/>
      <c r="C3" s="12" t="s">
        <v>14</v>
      </c>
      <c r="D3" s="10"/>
      <c r="E3" s="10"/>
      <c r="F3" s="10"/>
      <c r="G3" s="10"/>
      <c r="H3" s="10"/>
      <c r="I3" s="10"/>
      <c r="J3" s="10"/>
      <c r="K3" s="10"/>
      <c r="L3" s="10"/>
      <c r="M3" s="19"/>
      <c r="N3" s="1"/>
    </row>
    <row r="4" spans="1:14" x14ac:dyDescent="0.25">
      <c r="A4" s="10"/>
      <c r="B4" s="10"/>
      <c r="C4" s="13" t="s">
        <v>13</v>
      </c>
      <c r="D4" s="10"/>
      <c r="E4" s="10"/>
      <c r="F4" s="10"/>
      <c r="G4" s="10"/>
      <c r="H4" s="10"/>
      <c r="I4" s="10"/>
      <c r="J4" s="10"/>
      <c r="K4" s="10"/>
      <c r="L4" s="10"/>
      <c r="M4" s="19"/>
      <c r="N4" s="1"/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9"/>
      <c r="N5" s="1"/>
    </row>
    <row r="6" spans="1:14" ht="15.75" x14ac:dyDescent="0.25">
      <c r="A6" s="27" t="s">
        <v>18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19"/>
      <c r="N6" s="1"/>
    </row>
    <row r="7" spans="1:14" x14ac:dyDescent="0.25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9"/>
      <c r="N7" s="1"/>
    </row>
    <row r="8" spans="1:14" ht="14.45" customHeight="1" x14ac:dyDescent="0.25">
      <c r="A8" s="28" t="s">
        <v>7</v>
      </c>
      <c r="B8" s="29" t="s">
        <v>9</v>
      </c>
      <c r="C8" s="29" t="s">
        <v>10</v>
      </c>
      <c r="D8" s="30" t="s">
        <v>0</v>
      </c>
      <c r="E8" s="30"/>
      <c r="F8" s="30"/>
      <c r="G8" s="31" t="s">
        <v>6</v>
      </c>
      <c r="H8" s="30" t="s">
        <v>11</v>
      </c>
      <c r="I8" s="30"/>
      <c r="J8" s="30"/>
      <c r="K8" s="22"/>
      <c r="L8" s="32" t="s">
        <v>17</v>
      </c>
      <c r="M8" s="19"/>
      <c r="N8" s="1"/>
    </row>
    <row r="9" spans="1:14" ht="101.45" customHeight="1" x14ac:dyDescent="0.25">
      <c r="A9" s="28"/>
      <c r="B9" s="29"/>
      <c r="C9" s="29"/>
      <c r="D9" s="14" t="s">
        <v>1</v>
      </c>
      <c r="E9" s="14" t="s">
        <v>2</v>
      </c>
      <c r="F9" s="14" t="s">
        <v>3</v>
      </c>
      <c r="G9" s="31"/>
      <c r="H9" s="14" t="s">
        <v>4</v>
      </c>
      <c r="I9" s="14" t="s">
        <v>12</v>
      </c>
      <c r="J9" s="14" t="s">
        <v>5</v>
      </c>
      <c r="K9" s="21" t="s">
        <v>16</v>
      </c>
      <c r="L9" s="32"/>
      <c r="M9" s="19"/>
      <c r="N9" s="1"/>
    </row>
    <row r="10" spans="1:14" x14ac:dyDescent="0.25">
      <c r="A10" s="15">
        <v>1</v>
      </c>
      <c r="B10" s="16">
        <v>5</v>
      </c>
      <c r="C10" s="16">
        <v>6</v>
      </c>
      <c r="D10" s="16">
        <v>7</v>
      </c>
      <c r="E10" s="16">
        <v>8</v>
      </c>
      <c r="F10" s="16">
        <v>9</v>
      </c>
      <c r="G10" s="17">
        <v>10</v>
      </c>
      <c r="H10" s="16">
        <v>11</v>
      </c>
      <c r="I10" s="16">
        <v>12</v>
      </c>
      <c r="J10" s="16">
        <v>13</v>
      </c>
      <c r="K10" s="16">
        <v>14</v>
      </c>
      <c r="L10" s="18">
        <v>15</v>
      </c>
      <c r="M10" s="19"/>
      <c r="N10" s="1"/>
    </row>
    <row r="11" spans="1:14" x14ac:dyDescent="0.25">
      <c r="A11" s="3"/>
      <c r="B11" s="4"/>
      <c r="C11" s="23">
        <f>IF(B11&gt;=3432369,(B11+392631)/0.9,IF(B11&gt;=678369,(B11+10131)/0.81,IF(B11&gt;80929,(B11-5169)/0.792,IF(B11&gt;51699,(B11-517)/0.8712,B11/0.88))))</f>
        <v>0</v>
      </c>
      <c r="D11" s="23">
        <f>IF(C11&lt;85000*50,C11*10%,85000*50*10%)</f>
        <v>0</v>
      </c>
      <c r="E11" s="23">
        <f>IF((C11-D11-F11-14*3692)&lt;0,0,IF(C11&gt;92300,(C11-14*3692-D11-F11)*10%,(((C11-14*3692-D11-F11)*10%)*0.1)))</f>
        <v>0</v>
      </c>
      <c r="F11" s="23">
        <f>IF(C11&lt;85000*10,C11*2%,85000*10*2%)</f>
        <v>0</v>
      </c>
      <c r="G11" s="24" t="str">
        <f t="shared" ref="G11" si="0">IF(ROUND(C11-D11-E11-F11-B11,0)=0,"ОК","ОШИБКА")</f>
        <v>ОК</v>
      </c>
      <c r="H11" s="23">
        <f>IF(C11=0,0,IF((C11-D11)&lt;85000,85000*3.5%,IF((C11-D11)&gt;85000*7,85000*7*3.5%,(C11-D11)*3.5%)))</f>
        <v>0</v>
      </c>
      <c r="I11" s="23">
        <f>IF(C11=0,0,IF((C11-D11-F11)&lt;14*3692,14*3692*9.5%-H11,(C11-D11-F11)*9.5%-H11))</f>
        <v>0</v>
      </c>
      <c r="J11" s="23">
        <f>IF(C11&lt;85000*10,C11*3%,85000*10*3%)</f>
        <v>0</v>
      </c>
      <c r="K11" s="23">
        <f>IF(C11=0,0,IF(C11&lt;85000,85000*1.5%,IF(C11&gt;85000*50,85000*50*1.5%,C11*1.5%)))</f>
        <v>0</v>
      </c>
      <c r="L11" s="25">
        <f>D11+E11+F11+H11+I11+J11+K11</f>
        <v>0</v>
      </c>
      <c r="M11" s="19"/>
      <c r="N11" s="1"/>
    </row>
    <row r="12" spans="1:14" x14ac:dyDescent="0.25">
      <c r="A12" s="3"/>
      <c r="B12" s="4"/>
      <c r="C12" s="23">
        <f t="shared" ref="C12:C20" si="1">IF(B12&gt;=3432369,(B12+392631)/0.9,IF(B12&gt;=678369,(B12+10131)/0.81,IF(B12&gt;80929,(B12-5169)/0.792,IF(B12&gt;51699,(B12-517)/0.8712,B12/0.88))))</f>
        <v>0</v>
      </c>
      <c r="D12" s="23">
        <f t="shared" ref="D12:D20" si="2">IF(C12&lt;85000*50,C12*10%,85000*50*10%)</f>
        <v>0</v>
      </c>
      <c r="E12" s="23">
        <f t="shared" ref="E12:E20" si="3">IF((C12-D12-F12-14*3692)&lt;0,0,IF(C12&gt;92300,(C12-14*3692-D12-F12)*10%,(((C12-14*3692-D12-F12)*10%)*0.1)))</f>
        <v>0</v>
      </c>
      <c r="F12" s="23">
        <f t="shared" ref="F12:F20" si="4">IF(C12&lt;85000*10,C12*2%,85000*10*2%)</f>
        <v>0</v>
      </c>
      <c r="G12" s="24" t="str">
        <f t="shared" ref="G12:G20" si="5">IF(ROUND(C12-D12-E12-F12-B12,0)=0,"ОК","ОШИБКА")</f>
        <v>ОК</v>
      </c>
      <c r="H12" s="23">
        <f t="shared" ref="H12:H20" si="6">IF(C12=0,0,IF((C12-D12)&lt;85000,85000*3.5%,IF((C12-D12)&gt;85000*7,85000*7*3.5%,(C12-D12)*3.5%)))</f>
        <v>0</v>
      </c>
      <c r="I12" s="23">
        <f t="shared" ref="I12:I20" si="7">IF(C12=0,0,IF((C12-D12-F12)&lt;14*3692,14*3692*9.5%-H12,(C12-D12-F12)*9.5%-H12))</f>
        <v>0</v>
      </c>
      <c r="J12" s="23">
        <f t="shared" ref="J12:J20" si="8">IF(C12&lt;85000*10,C12*3%,85000*10*3%)</f>
        <v>0</v>
      </c>
      <c r="K12" s="23">
        <f t="shared" ref="K12:K20" si="9">IF(C12=0,0,IF(C12&lt;85000,85000*1.5%,IF(C12&gt;85000*50,85000*50*1.5%,C12*1.5%)))</f>
        <v>0</v>
      </c>
      <c r="L12" s="25">
        <f t="shared" ref="L12:L20" si="10">D12+E12+F12+H12+I12+J12+K12</f>
        <v>0</v>
      </c>
      <c r="M12" s="19"/>
      <c r="N12" s="1"/>
    </row>
    <row r="13" spans="1:14" x14ac:dyDescent="0.25">
      <c r="A13" s="3"/>
      <c r="B13" s="4"/>
      <c r="C13" s="23">
        <f t="shared" si="1"/>
        <v>0</v>
      </c>
      <c r="D13" s="23">
        <f t="shared" si="2"/>
        <v>0</v>
      </c>
      <c r="E13" s="23">
        <f t="shared" si="3"/>
        <v>0</v>
      </c>
      <c r="F13" s="23">
        <f t="shared" si="4"/>
        <v>0</v>
      </c>
      <c r="G13" s="24" t="str">
        <f t="shared" si="5"/>
        <v>ОК</v>
      </c>
      <c r="H13" s="23">
        <f t="shared" si="6"/>
        <v>0</v>
      </c>
      <c r="I13" s="23">
        <f t="shared" si="7"/>
        <v>0</v>
      </c>
      <c r="J13" s="23">
        <f t="shared" si="8"/>
        <v>0</v>
      </c>
      <c r="K13" s="23">
        <f t="shared" si="9"/>
        <v>0</v>
      </c>
      <c r="L13" s="25">
        <f t="shared" si="10"/>
        <v>0</v>
      </c>
      <c r="M13" s="19"/>
      <c r="N13" s="1"/>
    </row>
    <row r="14" spans="1:14" x14ac:dyDescent="0.25">
      <c r="A14" s="3"/>
      <c r="B14" s="4"/>
      <c r="C14" s="23">
        <f t="shared" si="1"/>
        <v>0</v>
      </c>
      <c r="D14" s="23">
        <f t="shared" si="2"/>
        <v>0</v>
      </c>
      <c r="E14" s="23">
        <f t="shared" si="3"/>
        <v>0</v>
      </c>
      <c r="F14" s="23">
        <f t="shared" si="4"/>
        <v>0</v>
      </c>
      <c r="G14" s="24" t="str">
        <f t="shared" si="5"/>
        <v>ОК</v>
      </c>
      <c r="H14" s="23">
        <f t="shared" si="6"/>
        <v>0</v>
      </c>
      <c r="I14" s="23">
        <f t="shared" si="7"/>
        <v>0</v>
      </c>
      <c r="J14" s="23">
        <f t="shared" si="8"/>
        <v>0</v>
      </c>
      <c r="K14" s="23">
        <f t="shared" si="9"/>
        <v>0</v>
      </c>
      <c r="L14" s="25">
        <f t="shared" si="10"/>
        <v>0</v>
      </c>
      <c r="M14" s="19"/>
      <c r="N14" s="1"/>
    </row>
    <row r="15" spans="1:14" x14ac:dyDescent="0.25">
      <c r="A15" s="3"/>
      <c r="B15" s="4"/>
      <c r="C15" s="23">
        <f t="shared" si="1"/>
        <v>0</v>
      </c>
      <c r="D15" s="23">
        <f t="shared" si="2"/>
        <v>0</v>
      </c>
      <c r="E15" s="23">
        <f t="shared" si="3"/>
        <v>0</v>
      </c>
      <c r="F15" s="23">
        <f t="shared" si="4"/>
        <v>0</v>
      </c>
      <c r="G15" s="24" t="str">
        <f t="shared" si="5"/>
        <v>ОК</v>
      </c>
      <c r="H15" s="23">
        <f t="shared" si="6"/>
        <v>0</v>
      </c>
      <c r="I15" s="23">
        <f t="shared" si="7"/>
        <v>0</v>
      </c>
      <c r="J15" s="23">
        <f t="shared" si="8"/>
        <v>0</v>
      </c>
      <c r="K15" s="23">
        <f t="shared" si="9"/>
        <v>0</v>
      </c>
      <c r="L15" s="25">
        <f t="shared" si="10"/>
        <v>0</v>
      </c>
      <c r="M15" s="19"/>
      <c r="N15" s="1"/>
    </row>
    <row r="16" spans="1:14" x14ac:dyDescent="0.25">
      <c r="A16" s="5"/>
      <c r="B16" s="4"/>
      <c r="C16" s="23">
        <f t="shared" si="1"/>
        <v>0</v>
      </c>
      <c r="D16" s="23">
        <f t="shared" si="2"/>
        <v>0</v>
      </c>
      <c r="E16" s="23">
        <f t="shared" si="3"/>
        <v>0</v>
      </c>
      <c r="F16" s="23">
        <f t="shared" si="4"/>
        <v>0</v>
      </c>
      <c r="G16" s="24" t="str">
        <f t="shared" si="5"/>
        <v>ОК</v>
      </c>
      <c r="H16" s="23">
        <f t="shared" si="6"/>
        <v>0</v>
      </c>
      <c r="I16" s="23">
        <f t="shared" si="7"/>
        <v>0</v>
      </c>
      <c r="J16" s="23">
        <f t="shared" si="8"/>
        <v>0</v>
      </c>
      <c r="K16" s="23">
        <f t="shared" si="9"/>
        <v>0</v>
      </c>
      <c r="L16" s="25">
        <f t="shared" si="10"/>
        <v>0</v>
      </c>
      <c r="M16" s="19"/>
      <c r="N16" s="1"/>
    </row>
    <row r="17" spans="1:14" x14ac:dyDescent="0.25">
      <c r="A17" s="3"/>
      <c r="B17" s="4"/>
      <c r="C17" s="23">
        <f t="shared" si="1"/>
        <v>0</v>
      </c>
      <c r="D17" s="23">
        <f t="shared" si="2"/>
        <v>0</v>
      </c>
      <c r="E17" s="23">
        <f t="shared" si="3"/>
        <v>0</v>
      </c>
      <c r="F17" s="23">
        <f t="shared" si="4"/>
        <v>0</v>
      </c>
      <c r="G17" s="24" t="str">
        <f t="shared" si="5"/>
        <v>ОК</v>
      </c>
      <c r="H17" s="23">
        <f t="shared" si="6"/>
        <v>0</v>
      </c>
      <c r="I17" s="23">
        <f t="shared" si="7"/>
        <v>0</v>
      </c>
      <c r="J17" s="23">
        <f t="shared" si="8"/>
        <v>0</v>
      </c>
      <c r="K17" s="23">
        <f t="shared" si="9"/>
        <v>0</v>
      </c>
      <c r="L17" s="25">
        <f t="shared" si="10"/>
        <v>0</v>
      </c>
      <c r="M17" s="19"/>
      <c r="N17" s="1"/>
    </row>
    <row r="18" spans="1:14" x14ac:dyDescent="0.25">
      <c r="A18" s="3"/>
      <c r="B18" s="4"/>
      <c r="C18" s="23">
        <f t="shared" si="1"/>
        <v>0</v>
      </c>
      <c r="D18" s="23">
        <f t="shared" si="2"/>
        <v>0</v>
      </c>
      <c r="E18" s="23">
        <f t="shared" si="3"/>
        <v>0</v>
      </c>
      <c r="F18" s="23">
        <f t="shared" si="4"/>
        <v>0</v>
      </c>
      <c r="G18" s="24" t="str">
        <f t="shared" si="5"/>
        <v>ОК</v>
      </c>
      <c r="H18" s="23">
        <f t="shared" si="6"/>
        <v>0</v>
      </c>
      <c r="I18" s="23">
        <f t="shared" si="7"/>
        <v>0</v>
      </c>
      <c r="J18" s="23">
        <f t="shared" si="8"/>
        <v>0</v>
      </c>
      <c r="K18" s="23">
        <f t="shared" si="9"/>
        <v>0</v>
      </c>
      <c r="L18" s="25">
        <f t="shared" si="10"/>
        <v>0</v>
      </c>
      <c r="M18" s="19"/>
      <c r="N18" s="1"/>
    </row>
    <row r="19" spans="1:14" x14ac:dyDescent="0.25">
      <c r="A19" s="3"/>
      <c r="B19" s="4"/>
      <c r="C19" s="23">
        <f t="shared" si="1"/>
        <v>0</v>
      </c>
      <c r="D19" s="23">
        <f t="shared" si="2"/>
        <v>0</v>
      </c>
      <c r="E19" s="23">
        <f t="shared" si="3"/>
        <v>0</v>
      </c>
      <c r="F19" s="23">
        <f t="shared" si="4"/>
        <v>0</v>
      </c>
      <c r="G19" s="24" t="str">
        <f t="shared" si="5"/>
        <v>ОК</v>
      </c>
      <c r="H19" s="23">
        <f t="shared" si="6"/>
        <v>0</v>
      </c>
      <c r="I19" s="23">
        <f t="shared" si="7"/>
        <v>0</v>
      </c>
      <c r="J19" s="23">
        <f t="shared" si="8"/>
        <v>0</v>
      </c>
      <c r="K19" s="23">
        <f t="shared" si="9"/>
        <v>0</v>
      </c>
      <c r="L19" s="25">
        <f t="shared" si="10"/>
        <v>0</v>
      </c>
      <c r="M19" s="19"/>
      <c r="N19" s="1"/>
    </row>
    <row r="20" spans="1:14" x14ac:dyDescent="0.25">
      <c r="A20" s="3"/>
      <c r="B20" s="4"/>
      <c r="C20" s="23">
        <f t="shared" si="1"/>
        <v>0</v>
      </c>
      <c r="D20" s="23">
        <f t="shared" si="2"/>
        <v>0</v>
      </c>
      <c r="E20" s="23">
        <f t="shared" si="3"/>
        <v>0</v>
      </c>
      <c r="F20" s="23">
        <f t="shared" si="4"/>
        <v>0</v>
      </c>
      <c r="G20" s="24" t="str">
        <f t="shared" si="5"/>
        <v>ОК</v>
      </c>
      <c r="H20" s="23">
        <f t="shared" si="6"/>
        <v>0</v>
      </c>
      <c r="I20" s="23">
        <f t="shared" si="7"/>
        <v>0</v>
      </c>
      <c r="J20" s="23">
        <f t="shared" si="8"/>
        <v>0</v>
      </c>
      <c r="K20" s="23">
        <f t="shared" si="9"/>
        <v>0</v>
      </c>
      <c r="L20" s="25">
        <f t="shared" si="10"/>
        <v>0</v>
      </c>
      <c r="M20" s="19"/>
      <c r="N20" s="1"/>
    </row>
    <row r="21" spans="1:14" x14ac:dyDescent="0.25">
      <c r="A21" s="1"/>
      <c r="B21" s="6"/>
      <c r="C21" s="7"/>
      <c r="D21" s="8"/>
      <c r="E21" s="8"/>
      <c r="F21" s="8"/>
      <c r="G21" s="8"/>
      <c r="H21" s="9"/>
      <c r="I21" s="9"/>
      <c r="J21" s="9"/>
      <c r="K21" s="9"/>
      <c r="L21" s="9"/>
      <c r="M21" s="19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9"/>
      <c r="N22" s="1"/>
    </row>
    <row r="23" spans="1:14" ht="15.75" x14ac:dyDescent="0.25">
      <c r="A23" s="27" t="s">
        <v>19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19"/>
      <c r="N23" s="1"/>
    </row>
    <row r="24" spans="1:14" x14ac:dyDescent="0.25">
      <c r="A24" s="2" t="s">
        <v>15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9"/>
      <c r="N24" s="1"/>
    </row>
    <row r="25" spans="1:14" ht="15" customHeight="1" x14ac:dyDescent="0.25">
      <c r="A25" s="28" t="s">
        <v>7</v>
      </c>
      <c r="B25" s="29" t="s">
        <v>9</v>
      </c>
      <c r="C25" s="29" t="s">
        <v>10</v>
      </c>
      <c r="D25" s="30" t="s">
        <v>0</v>
      </c>
      <c r="E25" s="30"/>
      <c r="F25" s="30"/>
      <c r="G25" s="31" t="s">
        <v>6</v>
      </c>
      <c r="H25" s="30" t="s">
        <v>11</v>
      </c>
      <c r="I25" s="30"/>
      <c r="J25" s="30"/>
      <c r="K25" s="22"/>
      <c r="L25" s="32" t="s">
        <v>17</v>
      </c>
      <c r="M25" s="19"/>
      <c r="N25" s="1"/>
    </row>
    <row r="26" spans="1:14" ht="89.25" x14ac:dyDescent="0.25">
      <c r="A26" s="28"/>
      <c r="B26" s="29"/>
      <c r="C26" s="29"/>
      <c r="D26" s="14" t="s">
        <v>1</v>
      </c>
      <c r="E26" s="14" t="s">
        <v>2</v>
      </c>
      <c r="F26" s="14" t="s">
        <v>3</v>
      </c>
      <c r="G26" s="31"/>
      <c r="H26" s="14" t="s">
        <v>4</v>
      </c>
      <c r="I26" s="14" t="s">
        <v>12</v>
      </c>
      <c r="J26" s="14" t="s">
        <v>5</v>
      </c>
      <c r="K26" s="26" t="s">
        <v>16</v>
      </c>
      <c r="L26" s="32"/>
      <c r="M26" s="19"/>
      <c r="N26" s="1"/>
    </row>
    <row r="27" spans="1:14" x14ac:dyDescent="0.25">
      <c r="A27" s="15">
        <v>1</v>
      </c>
      <c r="B27" s="16">
        <v>5</v>
      </c>
      <c r="C27" s="16">
        <v>6</v>
      </c>
      <c r="D27" s="16">
        <v>7</v>
      </c>
      <c r="E27" s="16">
        <v>8</v>
      </c>
      <c r="F27" s="16">
        <v>9</v>
      </c>
      <c r="G27" s="17">
        <v>10</v>
      </c>
      <c r="H27" s="16">
        <v>11</v>
      </c>
      <c r="I27" s="16">
        <v>12</v>
      </c>
      <c r="J27" s="16">
        <v>13</v>
      </c>
      <c r="K27" s="16">
        <v>14</v>
      </c>
      <c r="L27" s="18">
        <v>15</v>
      </c>
      <c r="M27" s="19"/>
      <c r="N27" s="1"/>
    </row>
    <row r="28" spans="1:14" x14ac:dyDescent="0.25">
      <c r="A28" s="3"/>
      <c r="B28" s="4"/>
      <c r="C28" s="23">
        <f>IF(B28&gt;=3427200,(B28+397800)/0.9,IF(B28&gt;=673200,(B28+15300)/0.81,IF(B28&gt;80412,B28/0.792,B28/0.8712)))</f>
        <v>0</v>
      </c>
      <c r="D28" s="23">
        <f>IF(C28&lt;85000*50,C28*10%,85000*50*10%)</f>
        <v>0</v>
      </c>
      <c r="E28" s="23">
        <f>IF(C28&gt;92300,(C28-D28-F28)*10%,(((C28-D28-F28)*10%)*0.1))</f>
        <v>0</v>
      </c>
      <c r="F28" s="23">
        <f>IF(C28&lt;85000*10,C28*2%,85000*10*2%)</f>
        <v>0</v>
      </c>
      <c r="G28" s="24" t="str">
        <f t="shared" ref="G28" si="11">IF(ROUND(C28-D28-E28-F28-B28,0)=0,"ОК","ОШИБКА")</f>
        <v>ОК</v>
      </c>
      <c r="H28" s="23">
        <f>ROUNDUP(IF(C28=0,0,IF((C28-D28)&lt;85000,85000*3.5%,IF((C28-D28)&gt;85000*7,85000*7*3.5%,(C28-D28)*3.5%))),1)</f>
        <v>0</v>
      </c>
      <c r="I28" s="23">
        <f>IF(C28=0,0,IF((C28-D28-F28)&lt;14*3692,14*3692*9.5%-H28,(C28-D28-F28)*9.5%-H28))</f>
        <v>0</v>
      </c>
      <c r="J28" s="23">
        <f>IF(C28&lt;85000*10,C28*3%,85000*10*3%)</f>
        <v>0</v>
      </c>
      <c r="K28" s="23">
        <f>IF(C28=0,0,IF(C28&lt;85000,85000*1.5%,IF(C28&gt;85000*50,85000*50*1.5%,C28*1.5%)))</f>
        <v>0</v>
      </c>
      <c r="L28" s="25">
        <f>D28+E28+F28+H28+I28+J28+K28</f>
        <v>0</v>
      </c>
      <c r="M28" s="19"/>
      <c r="N28" s="1"/>
    </row>
    <row r="29" spans="1:14" x14ac:dyDescent="0.25">
      <c r="A29" s="3"/>
      <c r="B29" s="4"/>
      <c r="C29" s="23">
        <f t="shared" ref="C29:C37" si="12">IF(B29&gt;=3427200,(B29+397800)/0.9,IF(B29&gt;=673200,(B29+15300)/0.81,IF(B29&gt;80412,B29/0.792,B29/0.8712)))</f>
        <v>0</v>
      </c>
      <c r="D29" s="23">
        <f t="shared" ref="D29:D37" si="13">IF(C29&lt;85000*50,C29*10%,85000*50*10%)</f>
        <v>0</v>
      </c>
      <c r="E29" s="23">
        <f t="shared" ref="E29:E37" si="14">IF(C29&gt;92300,(C29-D29-F29)*10%,(((C29-D29-F29)*10%)*0.1))</f>
        <v>0</v>
      </c>
      <c r="F29" s="23">
        <f t="shared" ref="F29:F37" si="15">IF(C29&lt;85000*10,C29*2%,85000*10*2%)</f>
        <v>0</v>
      </c>
      <c r="G29" s="24" t="str">
        <f t="shared" ref="G29:G37" si="16">IF(ROUND(C29-D29-E29-F29-B29,0)=0,"ОК","ОШИБКА")</f>
        <v>ОК</v>
      </c>
      <c r="H29" s="23">
        <f t="shared" ref="H29:H37" si="17">ROUNDUP(IF(C29=0,0,IF((C29-D29)&lt;85000,85000*3.5%,IF((C29-D29)&gt;85000*7,85000*7*3.5%,(C29-D29)*3.5%))),1)</f>
        <v>0</v>
      </c>
      <c r="I29" s="23">
        <f t="shared" ref="I29:I37" si="18">IF(C29=0,0,IF((C29-D29-F29)&lt;14*3692,14*3692*9.5%-H29,(C29-D29-F29)*9.5%-H29))</f>
        <v>0</v>
      </c>
      <c r="J29" s="23">
        <f t="shared" ref="J29:J37" si="19">IF(C29&lt;85000*10,C29*3%,85000*10*3%)</f>
        <v>0</v>
      </c>
      <c r="K29" s="23">
        <f t="shared" ref="K29:K37" si="20">IF(C29=0,0,IF(C29&lt;85000,85000*1.5%,IF(C29&gt;85000*50,85000*50*1.5%,C29*1.5%)))</f>
        <v>0</v>
      </c>
      <c r="L29" s="25">
        <f t="shared" ref="L29:L37" si="21">D29+E29+F29+H29+I29+J29+K29</f>
        <v>0</v>
      </c>
      <c r="M29" s="19"/>
      <c r="N29" s="1"/>
    </row>
    <row r="30" spans="1:14" x14ac:dyDescent="0.25">
      <c r="A30" s="3"/>
      <c r="B30" s="4"/>
      <c r="C30" s="23">
        <f t="shared" si="12"/>
        <v>0</v>
      </c>
      <c r="D30" s="23">
        <f t="shared" si="13"/>
        <v>0</v>
      </c>
      <c r="E30" s="23">
        <f t="shared" si="14"/>
        <v>0</v>
      </c>
      <c r="F30" s="23">
        <f t="shared" si="15"/>
        <v>0</v>
      </c>
      <c r="G30" s="24" t="str">
        <f t="shared" si="16"/>
        <v>ОК</v>
      </c>
      <c r="H30" s="23">
        <f t="shared" si="17"/>
        <v>0</v>
      </c>
      <c r="I30" s="23">
        <f t="shared" si="18"/>
        <v>0</v>
      </c>
      <c r="J30" s="23">
        <f t="shared" si="19"/>
        <v>0</v>
      </c>
      <c r="K30" s="23">
        <f t="shared" si="20"/>
        <v>0</v>
      </c>
      <c r="L30" s="25">
        <f t="shared" si="21"/>
        <v>0</v>
      </c>
      <c r="M30" s="19"/>
      <c r="N30" s="1"/>
    </row>
    <row r="31" spans="1:14" x14ac:dyDescent="0.25">
      <c r="A31" s="3"/>
      <c r="B31" s="4"/>
      <c r="C31" s="23">
        <f t="shared" si="12"/>
        <v>0</v>
      </c>
      <c r="D31" s="23">
        <f t="shared" si="13"/>
        <v>0</v>
      </c>
      <c r="E31" s="23">
        <f t="shared" si="14"/>
        <v>0</v>
      </c>
      <c r="F31" s="23">
        <f t="shared" si="15"/>
        <v>0</v>
      </c>
      <c r="G31" s="24" t="str">
        <f t="shared" si="16"/>
        <v>ОК</v>
      </c>
      <c r="H31" s="23">
        <f t="shared" si="17"/>
        <v>0</v>
      </c>
      <c r="I31" s="23">
        <f t="shared" si="18"/>
        <v>0</v>
      </c>
      <c r="J31" s="23">
        <f t="shared" si="19"/>
        <v>0</v>
      </c>
      <c r="K31" s="23">
        <f t="shared" si="20"/>
        <v>0</v>
      </c>
      <c r="L31" s="25">
        <f t="shared" si="21"/>
        <v>0</v>
      </c>
      <c r="M31" s="19"/>
      <c r="N31" s="1"/>
    </row>
    <row r="32" spans="1:14" x14ac:dyDescent="0.25">
      <c r="A32" s="3"/>
      <c r="B32" s="4"/>
      <c r="C32" s="23">
        <f t="shared" si="12"/>
        <v>0</v>
      </c>
      <c r="D32" s="23">
        <f t="shared" si="13"/>
        <v>0</v>
      </c>
      <c r="E32" s="23">
        <f t="shared" si="14"/>
        <v>0</v>
      </c>
      <c r="F32" s="23">
        <f t="shared" si="15"/>
        <v>0</v>
      </c>
      <c r="G32" s="24" t="str">
        <f t="shared" si="16"/>
        <v>ОК</v>
      </c>
      <c r="H32" s="23">
        <f t="shared" si="17"/>
        <v>0</v>
      </c>
      <c r="I32" s="23">
        <f t="shared" si="18"/>
        <v>0</v>
      </c>
      <c r="J32" s="23">
        <f t="shared" si="19"/>
        <v>0</v>
      </c>
      <c r="K32" s="23">
        <f t="shared" si="20"/>
        <v>0</v>
      </c>
      <c r="L32" s="25">
        <f t="shared" si="21"/>
        <v>0</v>
      </c>
      <c r="M32" s="19"/>
      <c r="N32" s="1"/>
    </row>
    <row r="33" spans="1:14" x14ac:dyDescent="0.25">
      <c r="A33" s="5"/>
      <c r="B33" s="4"/>
      <c r="C33" s="23">
        <f t="shared" si="12"/>
        <v>0</v>
      </c>
      <c r="D33" s="23">
        <f t="shared" si="13"/>
        <v>0</v>
      </c>
      <c r="E33" s="23">
        <f t="shared" si="14"/>
        <v>0</v>
      </c>
      <c r="F33" s="23">
        <f t="shared" si="15"/>
        <v>0</v>
      </c>
      <c r="G33" s="24" t="str">
        <f t="shared" si="16"/>
        <v>ОК</v>
      </c>
      <c r="H33" s="23">
        <f t="shared" si="17"/>
        <v>0</v>
      </c>
      <c r="I33" s="23">
        <f t="shared" si="18"/>
        <v>0</v>
      </c>
      <c r="J33" s="23">
        <f t="shared" si="19"/>
        <v>0</v>
      </c>
      <c r="K33" s="23">
        <f t="shared" si="20"/>
        <v>0</v>
      </c>
      <c r="L33" s="25">
        <f t="shared" si="21"/>
        <v>0</v>
      </c>
      <c r="M33" s="19"/>
      <c r="N33" s="1"/>
    </row>
    <row r="34" spans="1:14" x14ac:dyDescent="0.25">
      <c r="A34" s="3"/>
      <c r="B34" s="4"/>
      <c r="C34" s="23">
        <f t="shared" si="12"/>
        <v>0</v>
      </c>
      <c r="D34" s="23">
        <f t="shared" si="13"/>
        <v>0</v>
      </c>
      <c r="E34" s="23">
        <f t="shared" si="14"/>
        <v>0</v>
      </c>
      <c r="F34" s="23">
        <f t="shared" si="15"/>
        <v>0</v>
      </c>
      <c r="G34" s="24" t="str">
        <f t="shared" si="16"/>
        <v>ОК</v>
      </c>
      <c r="H34" s="23">
        <f t="shared" si="17"/>
        <v>0</v>
      </c>
      <c r="I34" s="23">
        <f t="shared" si="18"/>
        <v>0</v>
      </c>
      <c r="J34" s="23">
        <f t="shared" si="19"/>
        <v>0</v>
      </c>
      <c r="K34" s="23">
        <f t="shared" si="20"/>
        <v>0</v>
      </c>
      <c r="L34" s="25">
        <f t="shared" si="21"/>
        <v>0</v>
      </c>
      <c r="M34" s="19"/>
      <c r="N34" s="1"/>
    </row>
    <row r="35" spans="1:14" x14ac:dyDescent="0.25">
      <c r="A35" s="3"/>
      <c r="B35" s="4"/>
      <c r="C35" s="23">
        <f t="shared" si="12"/>
        <v>0</v>
      </c>
      <c r="D35" s="23">
        <f t="shared" si="13"/>
        <v>0</v>
      </c>
      <c r="E35" s="23">
        <f t="shared" si="14"/>
        <v>0</v>
      </c>
      <c r="F35" s="23">
        <f t="shared" si="15"/>
        <v>0</v>
      </c>
      <c r="G35" s="24" t="str">
        <f t="shared" si="16"/>
        <v>ОК</v>
      </c>
      <c r="H35" s="23">
        <f t="shared" si="17"/>
        <v>0</v>
      </c>
      <c r="I35" s="23">
        <f t="shared" si="18"/>
        <v>0</v>
      </c>
      <c r="J35" s="23">
        <f t="shared" si="19"/>
        <v>0</v>
      </c>
      <c r="K35" s="23">
        <f t="shared" si="20"/>
        <v>0</v>
      </c>
      <c r="L35" s="25">
        <f t="shared" si="21"/>
        <v>0</v>
      </c>
      <c r="M35" s="19"/>
      <c r="N35" s="1"/>
    </row>
    <row r="36" spans="1:14" x14ac:dyDescent="0.25">
      <c r="A36" s="3"/>
      <c r="B36" s="4"/>
      <c r="C36" s="23">
        <f t="shared" si="12"/>
        <v>0</v>
      </c>
      <c r="D36" s="23">
        <f t="shared" si="13"/>
        <v>0</v>
      </c>
      <c r="E36" s="23">
        <f t="shared" si="14"/>
        <v>0</v>
      </c>
      <c r="F36" s="23">
        <f t="shared" si="15"/>
        <v>0</v>
      </c>
      <c r="G36" s="24" t="str">
        <f t="shared" si="16"/>
        <v>ОК</v>
      </c>
      <c r="H36" s="23">
        <f t="shared" si="17"/>
        <v>0</v>
      </c>
      <c r="I36" s="23">
        <f t="shared" si="18"/>
        <v>0</v>
      </c>
      <c r="J36" s="23">
        <f t="shared" si="19"/>
        <v>0</v>
      </c>
      <c r="K36" s="23">
        <f t="shared" si="20"/>
        <v>0</v>
      </c>
      <c r="L36" s="25">
        <f t="shared" si="21"/>
        <v>0</v>
      </c>
      <c r="M36" s="19"/>
      <c r="N36" s="1"/>
    </row>
    <row r="37" spans="1:14" x14ac:dyDescent="0.25">
      <c r="A37" s="3"/>
      <c r="B37" s="4"/>
      <c r="C37" s="23">
        <f t="shared" si="12"/>
        <v>0</v>
      </c>
      <c r="D37" s="23">
        <f t="shared" si="13"/>
        <v>0</v>
      </c>
      <c r="E37" s="23">
        <f t="shared" si="14"/>
        <v>0</v>
      </c>
      <c r="F37" s="23">
        <f t="shared" si="15"/>
        <v>0</v>
      </c>
      <c r="G37" s="24" t="str">
        <f t="shared" si="16"/>
        <v>ОК</v>
      </c>
      <c r="H37" s="23">
        <f t="shared" si="17"/>
        <v>0</v>
      </c>
      <c r="I37" s="23">
        <f t="shared" si="18"/>
        <v>0</v>
      </c>
      <c r="J37" s="23">
        <f t="shared" si="19"/>
        <v>0</v>
      </c>
      <c r="K37" s="23">
        <f t="shared" si="20"/>
        <v>0</v>
      </c>
      <c r="L37" s="25">
        <f t="shared" si="21"/>
        <v>0</v>
      </c>
      <c r="M37" s="19"/>
      <c r="N37" s="1"/>
    </row>
  </sheetData>
  <mergeCells count="16">
    <mergeCell ref="A6:L6"/>
    <mergeCell ref="A23:L23"/>
    <mergeCell ref="A25:A26"/>
    <mergeCell ref="B25:B26"/>
    <mergeCell ref="C25:C26"/>
    <mergeCell ref="D25:F25"/>
    <mergeCell ref="G25:G26"/>
    <mergeCell ref="H25:J25"/>
    <mergeCell ref="L25:L26"/>
    <mergeCell ref="A8:A9"/>
    <mergeCell ref="B8:B9"/>
    <mergeCell ref="C8:C9"/>
    <mergeCell ref="D8:F8"/>
    <mergeCell ref="G8:G9"/>
    <mergeCell ref="H8:J8"/>
    <mergeCell ref="L8:L9"/>
  </mergeCells>
  <conditionalFormatting sqref="C11:C20">
    <cfRule type="cellIs" dxfId="8" priority="43" operator="equal">
      <formula>0</formula>
    </cfRule>
  </conditionalFormatting>
  <conditionalFormatting sqref="C11:C20">
    <cfRule type="expression" dxfId="7" priority="44">
      <formula>INDIRECT("База!D:D")="$"</formula>
    </cfRule>
  </conditionalFormatting>
  <conditionalFormatting sqref="C11:C20">
    <cfRule type="expression" dxfId="6" priority="45">
      <formula>INDIRECT("База!D:D")="₽"</formula>
    </cfRule>
  </conditionalFormatting>
  <conditionalFormatting sqref="C28:C37">
    <cfRule type="cellIs" dxfId="5" priority="31" operator="equal">
      <formula>0</formula>
    </cfRule>
  </conditionalFormatting>
  <conditionalFormatting sqref="C28:C37">
    <cfRule type="expression" dxfId="4" priority="32">
      <formula>INDIRECT("База!D:D")="$"</formula>
    </cfRule>
  </conditionalFormatting>
  <conditionalFormatting sqref="C28:C37">
    <cfRule type="expression" dxfId="3" priority="33">
      <formula>INDIRECT("База!D:D")="₽"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2025-01-21T10:39:09Z</dcterms:modified>
</cp:coreProperties>
</file>